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490" windowHeight="616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'Sheet1'!$K$4:$T$28</definedName>
  </definedNames>
  <calcPr fullCalcOnLoad="1"/>
</workbook>
</file>

<file path=xl/sharedStrings.xml><?xml version="1.0" encoding="utf-8"?>
<sst xmlns="http://schemas.openxmlformats.org/spreadsheetml/2006/main" count="21" uniqueCount="19">
  <si>
    <t>FLOW</t>
  </si>
  <si>
    <t>Date</t>
  </si>
  <si>
    <t>BOD</t>
  </si>
  <si>
    <t>TSS</t>
  </si>
  <si>
    <t>Total</t>
  </si>
  <si>
    <t>Average</t>
  </si>
  <si>
    <t>Maximum</t>
  </si>
  <si>
    <t xml:space="preserve"> </t>
  </si>
  <si>
    <t>Report From</t>
  </si>
  <si>
    <t>To</t>
  </si>
  <si>
    <t>INFLUENT</t>
  </si>
  <si>
    <t>AVG</t>
  </si>
  <si>
    <t>MAX</t>
  </si>
  <si>
    <t>from SQL</t>
  </si>
  <si>
    <t>MIN</t>
  </si>
  <si>
    <t>SUM</t>
  </si>
  <si>
    <t>COUNT</t>
  </si>
  <si>
    <t>Flow</t>
  </si>
  <si>
    <t>Go to Tools/Macro/Visual Basic Editor for source code. Macros must be enabled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</si>
</sst>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00"/>
  </numFmts>
  <fonts count="40">
    <font>
      <sz val="10"/>
      <name val="Arial"/>
      <family val="0"/>
    </font>
    <font>
      <b/>
      <sz val="10"/>
      <color indexed="16"/>
      <name val="Arial"/>
      <family val="2"/>
    </font>
    <font>
      <b/>
      <sz val="14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20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>
      <alignment horizontal="center"/>
    </xf>
    <xf numFmtId="2" fontId="0" fillId="0" borderId="0" xfId="0" applyNumberFormat="1" applyBorder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textRotation="90"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 horizontal="center" vertical="center" textRotation="90"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horizontal="center" vertical="center" textRotation="90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18" xfId="0" applyBorder="1" applyAlignment="1">
      <alignment/>
    </xf>
    <xf numFmtId="14" fontId="5" fillId="0" borderId="0" xfId="0" applyNumberFormat="1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47"/>
  <sheetViews>
    <sheetView zoomScalePageLayoutView="0" workbookViewId="0" topLeftCell="A1">
      <selection activeCell="B7" sqref="B7"/>
    </sheetView>
  </sheetViews>
  <sheetFormatPr defaultColWidth="9.140625" defaultRowHeight="12.75"/>
  <cols>
    <col min="3" max="3" width="2.57421875" style="0" customWidth="1"/>
    <col min="4" max="4" width="4.421875" style="0" customWidth="1"/>
    <col min="5" max="5" width="11.7109375" style="0" customWidth="1"/>
    <col min="6" max="6" width="10.7109375" style="0" customWidth="1"/>
    <col min="9" max="9" width="3.8515625" style="0" customWidth="1"/>
  </cols>
  <sheetData>
    <row r="1" ht="12.75">
      <c r="A1" s="32" t="s">
        <v>18</v>
      </c>
    </row>
    <row r="2" spans="2:8" ht="12.75">
      <c r="B2" s="1">
        <v>39814</v>
      </c>
      <c r="E2" s="16" t="s">
        <v>8</v>
      </c>
      <c r="F2" s="16">
        <v>39814</v>
      </c>
      <c r="G2" s="17" t="s">
        <v>9</v>
      </c>
      <c r="H2" s="16">
        <f>F2+20</f>
        <v>39834</v>
      </c>
    </row>
    <row r="3" spans="2:9" ht="13.5" thickBot="1">
      <c r="B3" s="1">
        <v>39816</v>
      </c>
      <c r="I3" s="2"/>
    </row>
    <row r="4" spans="5:20" ht="21.75" customHeight="1">
      <c r="E4" s="19"/>
      <c r="F4" s="33" t="s">
        <v>10</v>
      </c>
      <c r="G4" s="34"/>
      <c r="H4" s="34"/>
      <c r="I4" s="3"/>
      <c r="J4" s="2"/>
      <c r="L4" s="5"/>
      <c r="M4" s="6"/>
      <c r="N4" s="7"/>
      <c r="O4" s="7"/>
      <c r="P4" s="8"/>
      <c r="Q4" s="9"/>
      <c r="T4" s="10"/>
    </row>
    <row r="5" spans="5:20" ht="36.75" customHeight="1">
      <c r="E5" s="20" t="s">
        <v>1</v>
      </c>
      <c r="F5" s="24" t="s">
        <v>0</v>
      </c>
      <c r="G5" s="18" t="s">
        <v>2</v>
      </c>
      <c r="H5" s="18" t="s">
        <v>3</v>
      </c>
      <c r="I5" s="29"/>
      <c r="J5" s="2"/>
      <c r="K5" s="11"/>
      <c r="N5" s="12"/>
      <c r="O5" s="12"/>
      <c r="P5" s="12"/>
      <c r="T5" s="10"/>
    </row>
    <row r="6" spans="1:16" ht="12.75">
      <c r="A6" t="s">
        <v>13</v>
      </c>
      <c r="B6" s="30" t="s">
        <v>17</v>
      </c>
      <c r="C6" s="1" t="s">
        <v>7</v>
      </c>
      <c r="E6" s="21">
        <f>F2</f>
        <v>39814</v>
      </c>
      <c r="F6" s="25">
        <f>GETSQL_RawValue(1,$E6)</f>
        <v>26.21</v>
      </c>
      <c r="G6" s="25">
        <f>GETSQL_RawValue(2,$E6)</f>
        <v>220</v>
      </c>
      <c r="H6" s="25">
        <f>GETSQL_RawValue(4,$E6)</f>
        <v>208</v>
      </c>
      <c r="I6" s="3"/>
      <c r="J6" s="2"/>
      <c r="K6" s="11"/>
      <c r="L6" s="6"/>
      <c r="O6" s="11"/>
      <c r="P6" s="13"/>
    </row>
    <row r="7" spans="1:16" ht="12.75">
      <c r="A7" s="31" t="s">
        <v>11</v>
      </c>
      <c r="B7" s="31">
        <f>GETSQL(1,"AVG",B2,B3)</f>
        <v>26.665</v>
      </c>
      <c r="E7" s="21">
        <f>E6+1</f>
        <v>39815</v>
      </c>
      <c r="F7" s="25">
        <f>GETSQL_RawValue(1,E7)</f>
        <v>27.12</v>
      </c>
      <c r="G7" s="25">
        <f aca="true" t="shared" si="0" ref="G7:G36">GETSQL_RawValue(2,$E7)</f>
        <v>228</v>
      </c>
      <c r="H7" s="25">
        <f aca="true" t="shared" si="1" ref="H7:H36">GETSQL_RawValue(4,$E7)</f>
        <v>223</v>
      </c>
      <c r="I7" s="3"/>
      <c r="J7" s="2"/>
      <c r="L7" s="1"/>
      <c r="O7" s="11"/>
      <c r="P7" s="14"/>
    </row>
    <row r="8" spans="1:12" ht="12.75">
      <c r="A8" s="31" t="s">
        <v>12</v>
      </c>
      <c r="B8" s="31">
        <f>GETSQL(1,"MAX",B2,B3)</f>
        <v>27.12</v>
      </c>
      <c r="C8" t="s">
        <v>7</v>
      </c>
      <c r="E8" s="21">
        <f>E7+1</f>
        <v>39816</v>
      </c>
      <c r="F8" s="25">
        <f aca="true" t="shared" si="2" ref="F8:F36">GETSQL_RawValue(1,E8)</f>
        <v>27.46</v>
      </c>
      <c r="G8" s="25">
        <f t="shared" si="0"/>
        <v>230</v>
      </c>
      <c r="H8" s="25">
        <f t="shared" si="1"/>
        <v>215</v>
      </c>
      <c r="I8" s="3"/>
      <c r="J8" s="2"/>
      <c r="L8" s="10"/>
    </row>
    <row r="9" spans="1:9" ht="12.75">
      <c r="A9" s="31" t="s">
        <v>14</v>
      </c>
      <c r="B9" s="31">
        <f>GETSQL(1,"MIN",B2,B3)</f>
        <v>26.21</v>
      </c>
      <c r="C9" t="s">
        <v>7</v>
      </c>
      <c r="E9" s="21">
        <f aca="true" t="shared" si="3" ref="E9:E16">E8+1</f>
        <v>39817</v>
      </c>
      <c r="F9" s="25">
        <f t="shared" si="2"/>
        <v>28.11</v>
      </c>
      <c r="G9" s="25">
        <f t="shared" si="0"/>
        <v>215</v>
      </c>
      <c r="H9" s="25">
        <f t="shared" si="1"/>
        <v>216</v>
      </c>
      <c r="I9" s="3"/>
    </row>
    <row r="10" spans="1:9" ht="12.75">
      <c r="A10" s="31" t="s">
        <v>15</v>
      </c>
      <c r="B10" s="31">
        <f>GETSQL(1,"SUM",B2,B3)</f>
        <v>53.33</v>
      </c>
      <c r="E10" s="21">
        <f t="shared" si="3"/>
        <v>39818</v>
      </c>
      <c r="F10" s="25">
        <f t="shared" si="2"/>
        <v>28.75</v>
      </c>
      <c r="G10" s="25">
        <f t="shared" si="0"/>
        <v>260</v>
      </c>
      <c r="H10" s="25">
        <f t="shared" si="1"/>
        <v>238</v>
      </c>
      <c r="I10" s="3"/>
    </row>
    <row r="11" spans="1:9" ht="12.75">
      <c r="A11" s="31" t="s">
        <v>16</v>
      </c>
      <c r="B11" s="31">
        <f>GETSQL(1,"COUNT",B2,B3)</f>
        <v>2</v>
      </c>
      <c r="E11" s="21">
        <f t="shared" si="3"/>
        <v>39819</v>
      </c>
      <c r="F11" s="25">
        <f t="shared" si="2"/>
        <v>28.15</v>
      </c>
      <c r="G11" s="25">
        <f t="shared" si="0"/>
        <v>255</v>
      </c>
      <c r="H11" s="25">
        <f t="shared" si="1"/>
        <v>257</v>
      </c>
      <c r="I11" s="3"/>
    </row>
    <row r="12" spans="5:9" ht="12.75">
      <c r="E12" s="21">
        <f t="shared" si="3"/>
        <v>39820</v>
      </c>
      <c r="F12" s="25">
        <f t="shared" si="2"/>
        <v>27.97</v>
      </c>
      <c r="G12" s="25">
        <f t="shared" si="0"/>
        <v>245</v>
      </c>
      <c r="H12" s="25">
        <f t="shared" si="1"/>
        <v>264</v>
      </c>
      <c r="I12" s="3"/>
    </row>
    <row r="13" spans="5:9" ht="12.75">
      <c r="E13" s="21">
        <f t="shared" si="3"/>
        <v>39821</v>
      </c>
      <c r="F13" s="25">
        <f t="shared" si="2"/>
        <v>28.79</v>
      </c>
      <c r="G13" s="25">
        <f t="shared" si="0"/>
        <v>230</v>
      </c>
      <c r="H13" s="25">
        <f t="shared" si="1"/>
        <v>306</v>
      </c>
      <c r="I13" s="3"/>
    </row>
    <row r="14" spans="5:9" ht="12.75">
      <c r="E14" s="21">
        <f t="shared" si="3"/>
        <v>39822</v>
      </c>
      <c r="F14" s="25">
        <f t="shared" si="2"/>
        <v>28.75</v>
      </c>
      <c r="G14" s="25">
        <f t="shared" si="0"/>
        <v>235</v>
      </c>
      <c r="H14" s="25">
        <f t="shared" si="1"/>
        <v>216</v>
      </c>
      <c r="I14" s="3"/>
    </row>
    <row r="15" spans="5:9" ht="12.75">
      <c r="E15" s="21">
        <f t="shared" si="3"/>
        <v>39823</v>
      </c>
      <c r="F15" s="25">
        <f t="shared" si="2"/>
        <v>28.7</v>
      </c>
      <c r="G15" s="25">
        <f t="shared" si="0"/>
        <v>241</v>
      </c>
      <c r="H15" s="25">
        <f t="shared" si="1"/>
        <v>225</v>
      </c>
      <c r="I15" s="3"/>
    </row>
    <row r="16" spans="5:9" ht="12.75">
      <c r="E16" s="21">
        <f t="shared" si="3"/>
        <v>39824</v>
      </c>
      <c r="F16" s="25">
        <f t="shared" si="2"/>
        <v>29.19</v>
      </c>
      <c r="G16" s="25">
        <f t="shared" si="0"/>
        <v>221</v>
      </c>
      <c r="H16" s="25">
        <f t="shared" si="1"/>
        <v>204</v>
      </c>
      <c r="I16" s="3"/>
    </row>
    <row r="17" spans="5:9" ht="12.75">
      <c r="E17" s="21">
        <f aca="true" t="shared" si="4" ref="E17:E35">E16+1</f>
        <v>39825</v>
      </c>
      <c r="F17" s="25">
        <f t="shared" si="2"/>
        <v>29.68</v>
      </c>
      <c r="G17" s="25">
        <f t="shared" si="0"/>
        <v>331</v>
      </c>
      <c r="H17" s="25">
        <f t="shared" si="1"/>
        <v>182</v>
      </c>
      <c r="I17" s="3"/>
    </row>
    <row r="18" spans="5:9" ht="12.75">
      <c r="E18" s="21">
        <f t="shared" si="4"/>
        <v>39826</v>
      </c>
      <c r="F18" s="25">
        <f t="shared" si="2"/>
        <v>29.21</v>
      </c>
      <c r="G18" s="25">
        <f t="shared" si="0"/>
        <v>320</v>
      </c>
      <c r="H18" s="25">
        <f t="shared" si="1"/>
        <v>205</v>
      </c>
      <c r="I18" s="3"/>
    </row>
    <row r="19" spans="5:9" ht="12.75">
      <c r="E19" s="21">
        <f t="shared" si="4"/>
        <v>39827</v>
      </c>
      <c r="F19" s="25">
        <f t="shared" si="2"/>
        <v>30.67</v>
      </c>
      <c r="G19" s="25">
        <f t="shared" si="0"/>
        <v>281</v>
      </c>
      <c r="H19" s="25">
        <f t="shared" si="1"/>
        <v>199</v>
      </c>
      <c r="I19" s="3"/>
    </row>
    <row r="20" spans="5:9" ht="12.75">
      <c r="E20" s="21">
        <f t="shared" si="4"/>
        <v>39828</v>
      </c>
      <c r="F20" s="25">
        <f t="shared" si="2"/>
        <v>39.97</v>
      </c>
      <c r="G20" s="25">
        <f t="shared" si="0"/>
        <v>319</v>
      </c>
      <c r="H20" s="25">
        <f t="shared" si="1"/>
        <v>212</v>
      </c>
      <c r="I20" s="3"/>
    </row>
    <row r="21" spans="5:9" ht="12.75">
      <c r="E21" s="21">
        <f t="shared" si="4"/>
        <v>39829</v>
      </c>
      <c r="F21" s="25">
        <f t="shared" si="2"/>
        <v>39.58</v>
      </c>
      <c r="G21" s="25">
        <f t="shared" si="0"/>
        <v>268</v>
      </c>
      <c r="H21" s="25">
        <f t="shared" si="1"/>
        <v>165</v>
      </c>
      <c r="I21" s="3"/>
    </row>
    <row r="22" spans="5:9" ht="12.75">
      <c r="E22" s="21">
        <f t="shared" si="4"/>
        <v>39830</v>
      </c>
      <c r="F22" s="25">
        <f t="shared" si="2"/>
        <v>45.3</v>
      </c>
      <c r="G22" s="25">
        <f t="shared" si="0"/>
        <v>285</v>
      </c>
      <c r="H22" s="25">
        <f t="shared" si="1"/>
        <v>195</v>
      </c>
      <c r="I22" s="3"/>
    </row>
    <row r="23" spans="5:9" ht="12.75">
      <c r="E23" s="21">
        <f t="shared" si="4"/>
        <v>39831</v>
      </c>
      <c r="F23" s="25">
        <f t="shared" si="2"/>
        <v>33.43</v>
      </c>
      <c r="G23" s="25">
        <f t="shared" si="0"/>
        <v>297</v>
      </c>
      <c r="H23" s="25">
        <f t="shared" si="1"/>
        <v>207</v>
      </c>
      <c r="I23" s="3"/>
    </row>
    <row r="24" spans="5:9" ht="12.75">
      <c r="E24" s="21">
        <f t="shared" si="4"/>
        <v>39832</v>
      </c>
      <c r="F24" s="25">
        <f t="shared" si="2"/>
        <v>32.54</v>
      </c>
      <c r="G24" s="25">
        <f t="shared" si="0"/>
        <v>305</v>
      </c>
      <c r="H24" s="25">
        <f t="shared" si="1"/>
        <v>220</v>
      </c>
      <c r="I24" s="3"/>
    </row>
    <row r="25" spans="5:9" ht="12.75">
      <c r="E25" s="21">
        <f t="shared" si="4"/>
        <v>39833</v>
      </c>
      <c r="F25" s="25">
        <f t="shared" si="2"/>
        <v>30.69</v>
      </c>
      <c r="G25" s="25">
        <f t="shared" si="0"/>
        <v>285</v>
      </c>
      <c r="H25" s="25">
        <f t="shared" si="1"/>
        <v>212</v>
      </c>
      <c r="I25" s="3"/>
    </row>
    <row r="26" spans="5:9" ht="12.75">
      <c r="E26" s="21">
        <f t="shared" si="4"/>
        <v>39834</v>
      </c>
      <c r="F26" s="25">
        <f t="shared" si="2"/>
        <v>29.91</v>
      </c>
      <c r="G26" s="25">
        <f t="shared" si="0"/>
        <v>260</v>
      </c>
      <c r="H26" s="25">
        <f t="shared" si="1"/>
        <v>201</v>
      </c>
      <c r="I26" s="3"/>
    </row>
    <row r="27" spans="5:9" ht="12.75">
      <c r="E27" s="21">
        <f t="shared" si="4"/>
        <v>39835</v>
      </c>
      <c r="F27" s="25">
        <f t="shared" si="2"/>
        <v>29.47</v>
      </c>
      <c r="G27" s="25">
        <f t="shared" si="0"/>
        <v>323</v>
      </c>
      <c r="H27" s="25">
        <f t="shared" si="1"/>
        <v>161</v>
      </c>
      <c r="I27" s="3"/>
    </row>
    <row r="28" spans="5:9" ht="12.75">
      <c r="E28" s="21">
        <f t="shared" si="4"/>
        <v>39836</v>
      </c>
      <c r="F28" s="25">
        <f t="shared" si="2"/>
        <v>29.06</v>
      </c>
      <c r="G28" s="25">
        <f t="shared" si="0"/>
        <v>282</v>
      </c>
      <c r="H28" s="25">
        <f t="shared" si="1"/>
        <v>196</v>
      </c>
      <c r="I28" s="3"/>
    </row>
    <row r="29" spans="5:9" ht="12.75">
      <c r="E29" s="21">
        <f t="shared" si="4"/>
        <v>39837</v>
      </c>
      <c r="F29" s="25">
        <f t="shared" si="2"/>
        <v>28.93</v>
      </c>
      <c r="G29" s="25">
        <f t="shared" si="0"/>
        <v>285</v>
      </c>
      <c r="H29" s="25">
        <f t="shared" si="1"/>
        <v>192</v>
      </c>
      <c r="I29" s="3"/>
    </row>
    <row r="30" spans="5:9" ht="12.75">
      <c r="E30" s="21">
        <f t="shared" si="4"/>
        <v>39838</v>
      </c>
      <c r="F30" s="25">
        <f t="shared" si="2"/>
        <v>28.97</v>
      </c>
      <c r="G30" s="25">
        <f t="shared" si="0"/>
        <v>316</v>
      </c>
      <c r="H30" s="25">
        <f t="shared" si="1"/>
        <v>166</v>
      </c>
      <c r="I30" s="3"/>
    </row>
    <row r="31" spans="5:9" ht="12.75">
      <c r="E31" s="21">
        <f t="shared" si="4"/>
        <v>39839</v>
      </c>
      <c r="F31" s="25">
        <f t="shared" si="2"/>
        <v>28.84</v>
      </c>
      <c r="G31" s="25">
        <f t="shared" si="0"/>
        <v>278</v>
      </c>
      <c r="H31" s="25">
        <f t="shared" si="1"/>
        <v>194</v>
      </c>
      <c r="I31" s="3"/>
    </row>
    <row r="32" spans="5:10" ht="12.75">
      <c r="E32" s="21">
        <f t="shared" si="4"/>
        <v>39840</v>
      </c>
      <c r="F32" s="25">
        <f t="shared" si="2"/>
        <v>28.16</v>
      </c>
      <c r="G32" s="25">
        <f t="shared" si="0"/>
        <v>303</v>
      </c>
      <c r="H32" s="25">
        <f t="shared" si="1"/>
        <v>214</v>
      </c>
      <c r="I32" s="3"/>
      <c r="J32" s="2"/>
    </row>
    <row r="33" spans="5:10" ht="12.75">
      <c r="E33" s="21">
        <f t="shared" si="4"/>
        <v>39841</v>
      </c>
      <c r="F33" s="25">
        <f t="shared" si="2"/>
        <v>27.86</v>
      </c>
      <c r="G33" s="25">
        <f t="shared" si="0"/>
        <v>259</v>
      </c>
      <c r="H33" s="25">
        <f t="shared" si="1"/>
        <v>162</v>
      </c>
      <c r="I33" s="3"/>
      <c r="J33" s="2"/>
    </row>
    <row r="34" spans="5:10" ht="12.75">
      <c r="E34" s="21">
        <f t="shared" si="4"/>
        <v>39842</v>
      </c>
      <c r="F34" s="25">
        <f t="shared" si="2"/>
        <v>28.27</v>
      </c>
      <c r="G34" s="25">
        <f t="shared" si="0"/>
        <v>284</v>
      </c>
      <c r="H34" s="25">
        <f t="shared" si="1"/>
        <v>185</v>
      </c>
      <c r="I34" s="3"/>
      <c r="J34" s="2"/>
    </row>
    <row r="35" spans="5:10" ht="12.75">
      <c r="E35" s="21">
        <f t="shared" si="4"/>
        <v>39843</v>
      </c>
      <c r="F35" s="25">
        <f t="shared" si="2"/>
        <v>27.66</v>
      </c>
      <c r="G35" s="25">
        <f t="shared" si="0"/>
        <v>283</v>
      </c>
      <c r="H35" s="25">
        <f t="shared" si="1"/>
        <v>206</v>
      </c>
      <c r="I35" s="3"/>
      <c r="J35" s="2"/>
    </row>
    <row r="36" spans="5:10" ht="12.75">
      <c r="E36" s="21"/>
      <c r="F36" s="25">
        <f t="shared" si="2"/>
      </c>
      <c r="G36" s="25">
        <f t="shared" si="0"/>
      </c>
      <c r="H36" s="25">
        <f t="shared" si="1"/>
      </c>
      <c r="I36" s="3"/>
      <c r="J36" s="2"/>
    </row>
    <row r="37" spans="5:10" ht="12.75">
      <c r="E37" s="22" t="s">
        <v>4</v>
      </c>
      <c r="F37" s="25">
        <f>SUM(F6:F36)</f>
        <v>907.3999999999999</v>
      </c>
      <c r="G37" s="2">
        <f>SUM(G6:G36)</f>
        <v>8144</v>
      </c>
      <c r="H37" s="2">
        <f>SUM(H6:H36)</f>
        <v>6246</v>
      </c>
      <c r="I37" s="3"/>
      <c r="J37" s="2"/>
    </row>
    <row r="38" spans="5:10" ht="12.75">
      <c r="E38" s="22" t="s">
        <v>5</v>
      </c>
      <c r="F38" s="26">
        <f>AVERAGE(F6:F37)</f>
        <v>58.54193548387096</v>
      </c>
      <c r="G38" s="15">
        <f>AVERAGE(G6:G37)</f>
        <v>525.4193548387096</v>
      </c>
      <c r="H38" s="15">
        <f>AVERAGE(H6:H37)</f>
        <v>402.96774193548384</v>
      </c>
      <c r="I38" s="3"/>
      <c r="J38" s="2"/>
    </row>
    <row r="39" spans="5:10" ht="13.5" thickBot="1">
      <c r="E39" s="23" t="s">
        <v>6</v>
      </c>
      <c r="F39" s="27">
        <f>MAX(F6:F36)</f>
        <v>45.3</v>
      </c>
      <c r="G39" s="28">
        <f>MAX(G6:G36)</f>
        <v>331</v>
      </c>
      <c r="H39" s="28">
        <f>MAX(H6:H36)</f>
        <v>306</v>
      </c>
      <c r="I39" s="4"/>
      <c r="J39" s="2"/>
    </row>
    <row r="40" ht="12.75">
      <c r="J40" s="2"/>
    </row>
    <row r="41" ht="12.75">
      <c r="J41" s="2"/>
    </row>
    <row r="42" ht="12.75">
      <c r="J42" s="2"/>
    </row>
    <row r="43" ht="12.75">
      <c r="J43" s="2"/>
    </row>
    <row r="44" ht="12.75">
      <c r="J44" s="2"/>
    </row>
    <row r="45" ht="12.75">
      <c r="J45" s="2"/>
    </row>
    <row r="46" ht="12.75">
      <c r="J46" s="2"/>
    </row>
    <row r="47" ht="12.75">
      <c r="J47" s="2"/>
    </row>
  </sheetData>
  <sheetProtection/>
  <mergeCells count="1">
    <mergeCell ref="F4:H4"/>
  </mergeCells>
  <printOptions/>
  <pageMargins left="0.58" right="0.65" top="1" bottom="1" header="0.5" footer="0.5"/>
  <pageSetup fitToHeight="1" fitToWidth="1" horizontalDpi="300" verticalDpi="3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tabSelected="1" zoomScalePageLayoutView="0" workbookViewId="0" topLeftCell="A1">
      <selection activeCell="B2" sqref="B2:B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Dorner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Dorner</dc:creator>
  <cp:keywords/>
  <dc:description/>
  <cp:lastModifiedBy>OPS</cp:lastModifiedBy>
  <cp:lastPrinted>2003-12-08T20:55:56Z</cp:lastPrinted>
  <dcterms:created xsi:type="dcterms:W3CDTF">1997-07-14T15:15:04Z</dcterms:created>
  <dcterms:modified xsi:type="dcterms:W3CDTF">2011-07-11T23:02:29Z</dcterms:modified>
  <cp:category/>
  <cp:version/>
  <cp:contentType/>
  <cp:contentStatus/>
</cp:coreProperties>
</file>